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wartg\Downloads\"/>
    </mc:Choice>
  </mc:AlternateContent>
  <xr:revisionPtr revIDLastSave="0" documentId="13_ncr:1_{A8A1403B-73E6-4989-A86B-89CFE9D3B650}" xr6:coauthVersionLast="47" xr6:coauthVersionMax="47" xr10:uidLastSave="{00000000-0000-0000-0000-000000000000}"/>
  <bookViews>
    <workbookView xWindow="-36540" yWindow="1860" windowWidth="28800" windowHeight="15370" xr2:uid="{94F94874-4016-4C4F-94F5-C37FEBA05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F7" i="1"/>
  <c r="F15" i="1" s="1"/>
  <c r="F19" i="1"/>
  <c r="F20" i="1" l="1"/>
  <c r="I11" i="1" s="1"/>
  <c r="B22" i="1"/>
  <c r="I16" i="1" s="1"/>
  <c r="I13" i="1" l="1"/>
  <c r="I12" i="1"/>
  <c r="I14" i="1"/>
  <c r="F18" i="1"/>
  <c r="F22" i="1" s="1"/>
</calcChain>
</file>

<file path=xl/sharedStrings.xml><?xml version="1.0" encoding="utf-8"?>
<sst xmlns="http://schemas.openxmlformats.org/spreadsheetml/2006/main" count="38" uniqueCount="33">
  <si>
    <t>Total $ Value (exc. GST)</t>
  </si>
  <si>
    <t>Amount</t>
  </si>
  <si>
    <t>Total</t>
  </si>
  <si>
    <t>Financial Contribution</t>
  </si>
  <si>
    <t>Total Financial Contribution</t>
  </si>
  <si>
    <t>Source</t>
  </si>
  <si>
    <t>Additional Contributions (i.e. Loans, Grants etc):</t>
  </si>
  <si>
    <t>Purchase Expenses (itemised)</t>
  </si>
  <si>
    <t>Item</t>
  </si>
  <si>
    <t>No of hours per person:</t>
  </si>
  <si>
    <t xml:space="preserve">No of volunteers: </t>
  </si>
  <si>
    <t>…</t>
  </si>
  <si>
    <t>YPC Grant Funding Requested (maximum $7500)</t>
  </si>
  <si>
    <t>Club or Organisation Funds</t>
  </si>
  <si>
    <t>Volunteer In-Kind Labour (max. 50 hours counted toward contribution)</t>
  </si>
  <si>
    <t>Minimum Required Contribution</t>
  </si>
  <si>
    <t>Actual Applicant Contribution</t>
  </si>
  <si>
    <t>Contribution Status</t>
  </si>
  <si>
    <t>Contribution Requirements:</t>
  </si>
  <si>
    <t>- Up to $1,000 → No contribution required</t>
  </si>
  <si>
    <t>- $1,000–$5,000 → $1 contribution per $1 requested</t>
  </si>
  <si>
    <t>- $5,000–$7,500 → $1 contribution per $2 requested</t>
  </si>
  <si>
    <t>- Volunteer labour capped at 50 hours @ $30/hr</t>
  </si>
  <si>
    <t>Grant Compliance Check:</t>
  </si>
  <si>
    <t>Additional contribution required</t>
  </si>
  <si>
    <t>Budget Balance Status</t>
  </si>
  <si>
    <t>Budget Difference (must equal $0.00)</t>
  </si>
  <si>
    <t>Submission Status</t>
  </si>
  <si>
    <t>Please complete the highlighted input fields only. All other cells are protected and calculated automatically. Ensure the Submission Status shows 'Ready to submit' before submitting.</t>
  </si>
  <si>
    <t>Total Project Cost</t>
  </si>
  <si>
    <t>Total Applicant Contribution (ex GST)</t>
  </si>
  <si>
    <t>Grant Funding Requested</t>
  </si>
  <si>
    <t>Required for the online grant application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</si>
</sst>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vertical="center"/>
    </xf>
    <xf numFmtId="164" fontId="0" fillId="0" borderId="0" xfId="0" applyNumberFormat="1"/>
    <xf numFmtId="49" fontId="0" fillId="0" borderId="0" xfId="0" applyNumberFormat="1" applyAlignment="1">
      <alignment horizontal="left" vertical="center" inden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/>
    <xf numFmtId="0" fontId="1" fillId="2" borderId="6" xfId="0" applyFont="1" applyFill="1" applyBorder="1" applyAlignment="1">
      <alignment horizontal="right" indent="1"/>
    </xf>
    <xf numFmtId="164" fontId="1" fillId="2" borderId="7" xfId="0" applyNumberFormat="1" applyFont="1" applyFill="1" applyBorder="1" applyAlignment="1">
      <alignment horizontal="left" indent="1"/>
    </xf>
    <xf numFmtId="0" fontId="1" fillId="2" borderId="8" xfId="0" applyFont="1" applyFill="1" applyBorder="1" applyAlignment="1">
      <alignment horizontal="right" indent="1"/>
    </xf>
    <xf numFmtId="164" fontId="1" fillId="2" borderId="9" xfId="0" applyNumberFormat="1" applyFont="1" applyFill="1" applyBorder="1" applyAlignment="1">
      <alignment horizontal="left" indent="1"/>
    </xf>
    <xf numFmtId="0" fontId="1" fillId="0" borderId="2" xfId="0" applyFont="1" applyBorder="1"/>
    <xf numFmtId="164" fontId="1" fillId="0" borderId="2" xfId="0" applyNumberFormat="1" applyFont="1" applyBorder="1"/>
    <xf numFmtId="0" fontId="3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20">
    <dxf>
      <numFmt numFmtId="164" formatCode="&quot;$&quot;#,##0.00"/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>
          <fgColor theme="5" tint="0.79998168889431442"/>
          <bgColor theme="5" tint="0.79995117038483843"/>
        </patternFill>
      </fill>
    </dxf>
    <dxf>
      <numFmt numFmtId="164" formatCode="&quot;$&quot;#,##0.00"/>
    </dxf>
    <dxf>
      <numFmt numFmtId="164" formatCode="&quot;$&quot;#,##0.00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4" formatCode="&quot;$&quot;#,##0.00"/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4E707C-A3E0-427E-BC1A-4FE239499A9E}" name="Table1" displayName="Table1" ref="A4:B22" totalsRowCount="1" headerRowDxfId="19" dataDxfId="18" totalsRowDxfId="17">
  <autoFilter ref="A4:B21" xr:uid="{704E707C-A3E0-427E-BC1A-4FE239499A9E}"/>
  <tableColumns count="2">
    <tableColumn id="1" xr3:uid="{88904A76-A85B-4B94-A80A-F8B830093DC0}" name="Item" totalsRowLabel="Total" dataDxfId="16"/>
    <tableColumn id="2" xr3:uid="{64D140A0-4F20-494B-9C1E-46BF988002E7}" name="Amount" totalsRowFunction="custom" dataDxfId="15" totalsRowDxfId="0">
      <totalsRowFormula>SUM(B5:B21)</totalsRowFormula>
    </tableColumn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1CED45-091D-450E-A1E2-B2FC52F2DE4E}" name="Table2" displayName="Table2" ref="E4:F15" headerRowDxfId="14" dataDxfId="13" totalsRowDxfId="12">
  <autoFilter ref="E4:F15" xr:uid="{551CED45-091D-450E-A1E2-B2FC52F2DE4E}"/>
  <tableColumns count="2">
    <tableColumn id="1" xr3:uid="{C715C1E7-6C0B-4C4D-8C1A-5DFBC8BFF11F}" name="Source" totalsRowLabel="Total Financial Contribution" dataDxfId="11"/>
    <tableColumn id="2" xr3:uid="{DCC9695D-BA72-4381-B9AB-39973BF0611C}" name="Amount" totalsRowFunction="sum" dataDxfId="10" totalsRowDxfId="9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CE57-7FBE-4D0A-9792-250F3A4B0A2F}">
  <dimension ref="A1:I22"/>
  <sheetViews>
    <sheetView tabSelected="1" workbookViewId="0">
      <selection activeCell="A5" sqref="A5"/>
    </sheetView>
  </sheetViews>
  <sheetFormatPr defaultColWidth="9.1796875" defaultRowHeight="14.5" x14ac:dyDescent="0.35"/>
  <cols>
    <col min="1" max="1" width="42.453125" bestFit="1" customWidth="1"/>
    <col min="2" max="2" width="22.26953125" bestFit="1" customWidth="1"/>
    <col min="3" max="3" width="2.81640625" customWidth="1"/>
    <col min="5" max="5" width="64.26953125" bestFit="1" customWidth="1"/>
    <col min="6" max="6" width="22.26953125" bestFit="1" customWidth="1"/>
    <col min="8" max="8" width="29.81640625" bestFit="1" customWidth="1"/>
    <col min="9" max="9" width="29.1796875" bestFit="1" customWidth="1"/>
  </cols>
  <sheetData>
    <row r="1" spans="1:9" ht="16" x14ac:dyDescent="0.4">
      <c r="A1" s="21" t="s">
        <v>28</v>
      </c>
      <c r="B1" s="21"/>
      <c r="C1" s="21"/>
      <c r="D1" s="21"/>
      <c r="E1" s="21"/>
      <c r="F1" s="21"/>
      <c r="G1" s="21"/>
      <c r="H1" s="21"/>
      <c r="I1" s="21"/>
    </row>
    <row r="3" spans="1:9" x14ac:dyDescent="0.35">
      <c r="A3" s="5" t="s">
        <v>7</v>
      </c>
      <c r="B3" s="6" t="s">
        <v>0</v>
      </c>
      <c r="E3" s="5" t="s">
        <v>3</v>
      </c>
      <c r="F3" s="7" t="s">
        <v>0</v>
      </c>
      <c r="H3" s="8" t="s">
        <v>18</v>
      </c>
    </row>
    <row r="4" spans="1:9" x14ac:dyDescent="0.35">
      <c r="A4" t="s">
        <v>8</v>
      </c>
      <c r="B4" s="9" t="s">
        <v>1</v>
      </c>
      <c r="E4" s="5" t="s">
        <v>5</v>
      </c>
      <c r="F4" s="7" t="s">
        <v>1</v>
      </c>
      <c r="H4" s="10" t="s">
        <v>19</v>
      </c>
    </row>
    <row r="5" spans="1:9" x14ac:dyDescent="0.35">
      <c r="A5" s="1"/>
      <c r="B5" s="2">
        <v>0</v>
      </c>
      <c r="E5" t="s">
        <v>12</v>
      </c>
      <c r="F5" s="2">
        <v>0</v>
      </c>
      <c r="H5" s="10" t="s">
        <v>20</v>
      </c>
    </row>
    <row r="6" spans="1:9" x14ac:dyDescent="0.35">
      <c r="A6" s="1"/>
      <c r="B6" s="2">
        <v>0</v>
      </c>
      <c r="E6" t="s">
        <v>13</v>
      </c>
      <c r="F6" s="2">
        <v>0</v>
      </c>
      <c r="H6" s="10" t="s">
        <v>21</v>
      </c>
    </row>
    <row r="7" spans="1:9" x14ac:dyDescent="0.35">
      <c r="A7" s="1"/>
      <c r="B7" s="2">
        <v>0</v>
      </c>
      <c r="E7" t="s">
        <v>14</v>
      </c>
      <c r="F7" s="9">
        <f>MIN(F8*F9,50)*30</f>
        <v>0</v>
      </c>
      <c r="H7" s="10" t="s">
        <v>22</v>
      </c>
    </row>
    <row r="8" spans="1:9" x14ac:dyDescent="0.35">
      <c r="A8" s="1"/>
      <c r="B8" s="2">
        <v>0</v>
      </c>
      <c r="E8" s="11" t="s">
        <v>10</v>
      </c>
      <c r="F8" s="3">
        <v>0</v>
      </c>
    </row>
    <row r="9" spans="1:9" x14ac:dyDescent="0.35">
      <c r="A9" s="1"/>
      <c r="B9" s="2">
        <v>0</v>
      </c>
      <c r="E9" s="11" t="s">
        <v>9</v>
      </c>
      <c r="F9" s="4">
        <v>0</v>
      </c>
      <c r="H9" s="5" t="s">
        <v>23</v>
      </c>
    </row>
    <row r="10" spans="1:9" x14ac:dyDescent="0.35">
      <c r="A10" s="1"/>
      <c r="B10" s="2">
        <v>0</v>
      </c>
      <c r="E10" t="s">
        <v>6</v>
      </c>
      <c r="F10" s="9"/>
      <c r="H10" t="s">
        <v>15</v>
      </c>
      <c r="I10" s="9" t="str">
        <f>IF(F5=0,"",IF(F5&lt;=1000,0,IF(F5&lt;=5000,F5-1000,4000+(F5-5000)/2)))</f>
        <v/>
      </c>
    </row>
    <row r="11" spans="1:9" x14ac:dyDescent="0.35">
      <c r="A11" s="1"/>
      <c r="B11" s="2">
        <v>0</v>
      </c>
      <c r="E11" s="1" t="s">
        <v>11</v>
      </c>
      <c r="F11" s="2">
        <v>0</v>
      </c>
      <c r="H11" t="s">
        <v>16</v>
      </c>
      <c r="I11" s="9">
        <f>IF(F20="","",F20)</f>
        <v>0</v>
      </c>
    </row>
    <row r="12" spans="1:9" x14ac:dyDescent="0.35">
      <c r="A12" s="1"/>
      <c r="B12" s="2">
        <v>0</v>
      </c>
      <c r="E12" s="1" t="s">
        <v>11</v>
      </c>
      <c r="F12" s="2">
        <v>0</v>
      </c>
      <c r="H12" t="s">
        <v>17</v>
      </c>
      <c r="I12" s="12" t="str">
        <f>IF(I10="","",IF(F20&gt;=I10,"Meets contribution requirement","Needs $" &amp; TEXT(I10-F20,"#,##0.00")))</f>
        <v/>
      </c>
    </row>
    <row r="13" spans="1:9" x14ac:dyDescent="0.35">
      <c r="A13" s="1"/>
      <c r="B13" s="2">
        <v>0</v>
      </c>
      <c r="E13" s="1" t="s">
        <v>11</v>
      </c>
      <c r="F13" s="2">
        <v>0</v>
      </c>
      <c r="H13" t="s">
        <v>24</v>
      </c>
      <c r="I13" s="9" t="str">
        <f>IF(I10="","",MAX(I10-F20,0))</f>
        <v/>
      </c>
    </row>
    <row r="14" spans="1:9" x14ac:dyDescent="0.35">
      <c r="A14" s="1"/>
      <c r="B14" s="2">
        <v>0</v>
      </c>
      <c r="E14" s="1" t="s">
        <v>11</v>
      </c>
      <c r="F14" s="2">
        <v>0</v>
      </c>
      <c r="H14" t="s">
        <v>25</v>
      </c>
      <c r="I14" s="12" t="str">
        <f>IF(OR(B22="",F15=""),"",IF(ABS(B22-F15)&lt;0.01,"Balanced",IF(B22&gt;F15,"Funding shortfall $" &amp; TEXT(B22-F15,"#,##0.00"),"Overfunded $" &amp; TEXT(F15-B22,"#,##0.00"))))</f>
        <v>Balanced</v>
      </c>
    </row>
    <row r="15" spans="1:9" x14ac:dyDescent="0.35">
      <c r="A15" s="1"/>
      <c r="B15" s="2">
        <v>0</v>
      </c>
      <c r="E15" s="13" t="s">
        <v>4</v>
      </c>
      <c r="F15" s="14">
        <f>F5+F6+F7+(SUM(F11:F14))</f>
        <v>0</v>
      </c>
    </row>
    <row r="16" spans="1:9" ht="15" thickBot="1" x14ac:dyDescent="0.4">
      <c r="A16" s="1"/>
      <c r="B16" s="2">
        <v>0</v>
      </c>
      <c r="F16" s="9"/>
      <c r="H16" t="s">
        <v>27</v>
      </c>
      <c r="I16" s="12" t="str">
        <f>IF(F5=0,"Enter grant amount",IF(B22=0,"Enter expenses",IF(F15&lt;I10,"Contribution too low",IF(ABS(B22-F15)&gt;=0.01,IF(B22&gt;F15,"Funding shortfall","Overfunded"),"Ready to submit"))))</f>
        <v>Enter grant amount</v>
      </c>
    </row>
    <row r="17" spans="1:6" x14ac:dyDescent="0.35">
      <c r="A17" s="1"/>
      <c r="B17" s="2">
        <v>0</v>
      </c>
      <c r="E17" s="22" t="s">
        <v>32</v>
      </c>
      <c r="F17" s="23"/>
    </row>
    <row r="18" spans="1:6" x14ac:dyDescent="0.35">
      <c r="A18" s="1"/>
      <c r="B18" s="2">
        <v>0</v>
      </c>
      <c r="E18" s="15" t="s">
        <v>29</v>
      </c>
      <c r="F18" s="16">
        <f>Table1[[#Totals],[Amount]]</f>
        <v>0</v>
      </c>
    </row>
    <row r="19" spans="1:6" x14ac:dyDescent="0.35">
      <c r="A19" s="1"/>
      <c r="B19" s="2">
        <v>0</v>
      </c>
      <c r="E19" s="15" t="s">
        <v>31</v>
      </c>
      <c r="F19" s="16">
        <f>F5</f>
        <v>0</v>
      </c>
    </row>
    <row r="20" spans="1:6" ht="15" thickBot="1" x14ac:dyDescent="0.4">
      <c r="A20" s="1"/>
      <c r="B20" s="2">
        <v>0</v>
      </c>
      <c r="E20" s="17" t="s">
        <v>30</v>
      </c>
      <c r="F20" s="18">
        <f>F6+F7+(SUM(F11:F14))</f>
        <v>0</v>
      </c>
    </row>
    <row r="21" spans="1:6" ht="15" thickBot="1" x14ac:dyDescent="0.4">
      <c r="A21" s="1"/>
      <c r="B21" s="2">
        <v>0</v>
      </c>
      <c r="F21" s="9"/>
    </row>
    <row r="22" spans="1:6" ht="15" thickBot="1" x14ac:dyDescent="0.4">
      <c r="A22" t="s">
        <v>2</v>
      </c>
      <c r="B22" s="9">
        <f>SUM(B5:B21)</f>
        <v>0</v>
      </c>
      <c r="E22" s="19" t="s">
        <v>26</v>
      </c>
      <c r="F22" s="20">
        <f>F18-F19-F20</f>
        <v>0</v>
      </c>
    </row>
  </sheetData>
  <sheetProtection sheet="1" selectLockedCells="1"/>
  <mergeCells count="2">
    <mergeCell ref="A1:I1"/>
    <mergeCell ref="E17:F17"/>
  </mergeCells>
  <phoneticPr fontId="2" type="noConversion"/>
  <conditionalFormatting sqref="A2:XFD16 A1 J1:XFD1 A17:E17 G17:XFD17 A18:XFD1048576">
    <cfRule type="expression" dxfId="8" priority="2">
      <formula>CELL("protect",A1)=0</formula>
    </cfRule>
  </conditionalFormatting>
  <conditionalFormatting sqref="I12">
    <cfRule type="cellIs" dxfId="7" priority="1" operator="equal">
      <formula>$I$10</formula>
    </cfRule>
    <cfRule type="expression" dxfId="6" priority="45">
      <formula>$F$20&gt;=$I$10</formula>
    </cfRule>
    <cfRule type="expression" dxfId="5" priority="46">
      <formula>$F$20&lt;$I$10</formula>
    </cfRule>
  </conditionalFormatting>
  <conditionalFormatting sqref="I14">
    <cfRule type="expression" dxfId="4" priority="41">
      <formula>B22=F15</formula>
    </cfRule>
    <cfRule type="expression" dxfId="3" priority="42">
      <formula>B22&lt;&gt;F15</formula>
    </cfRule>
  </conditionalFormatting>
  <conditionalFormatting sqref="I16">
    <cfRule type="expression" dxfId="2" priority="3">
      <formula>LEFT(I16,1)&lt;&gt;"R"</formula>
    </cfRule>
    <cfRule type="expression" dxfId="1" priority="4">
      <formula>LEFT(I16,1)="R"</formula>
    </cfRule>
  </conditionalFormatting>
  <dataValidations count="5">
    <dataValidation type="decimal" allowBlank="1" showInputMessage="1" showErrorMessage="1" errorTitle="Error" error="Enter a value that is equal or less than $5000.00" sqref="F7" xr:uid="{BF6C2778-D3B4-48A1-AAAC-D96EDC604386}">
      <formula1>0</formula1>
      <formula2>5000</formula2>
    </dataValidation>
    <dataValidation type="decimal" operator="greaterThanOrEqual" allowBlank="1" showInputMessage="1" showErrorMessage="1" sqref="F9 B5:B21" xr:uid="{8B1DBA4C-79F6-45B0-BE7D-2DA65622D585}">
      <formula1>0</formula1>
    </dataValidation>
    <dataValidation type="whole" operator="greaterThanOrEqual" allowBlank="1" showInputMessage="1" showErrorMessage="1" errorTitle="Error" error="Please enter a whole number" sqref="F8" xr:uid="{4747A019-3E90-4EBB-9563-43BE36E76B06}">
      <formula1>0</formula1>
    </dataValidation>
    <dataValidation type="decimal" allowBlank="1" showInputMessage="1" showErrorMessage="1" errorTitle="Error" error="Enter a value that is equal or less than $7500.00" sqref="F5" xr:uid="{92010CC8-3915-49D1-8B83-1167F29BFAE5}">
      <formula1>0</formula1>
      <formula2>7500</formula2>
    </dataValidation>
    <dataValidation type="decimal" operator="greaterThanOrEqual" allowBlank="1" showInputMessage="1" showErrorMessage="1" errorTitle="Error" error="Your co-contribution must be equal to or greater than the Council Grant Funding requested." sqref="F10" xr:uid="{98EFD292-73C9-4396-8C51-6B74ACE6BF5B}">
      <formula1>F5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Germaine</dc:creator>
  <cp:lastModifiedBy>Stewart Germaine</cp:lastModifiedBy>
  <dcterms:created xsi:type="dcterms:W3CDTF">2025-09-19T02:07:06Z</dcterms:created>
  <dcterms:modified xsi:type="dcterms:W3CDTF">2026-06-22T06:02:56Z</dcterms:modified>
</cp:coreProperties>
</file>